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3. 유가희 회사\01. 자격검정센터\2024_자검\01. 출제\01. 출제\05. ITQ_3월_정기\10. 기출공지\103_엑셀\"/>
    </mc:Choice>
  </mc:AlternateContent>
  <xr:revisionPtr revIDLastSave="0" documentId="13_ncr:1_{11EF8EBB-7764-403B-AC8A-0BF3B3A4E1D4}" xr6:coauthVersionLast="47" xr6:coauthVersionMax="47" xr10:uidLastSave="{00000000-0000-0000-0000-000000000000}"/>
  <bookViews>
    <workbookView xWindow="-120" yWindow="-120" windowWidth="29040" windowHeight="15720" xr2:uid="{E15E2F63-3BC6-4CFD-BC2B-F50E6F1956B1}"/>
  </bookViews>
  <sheets>
    <sheet name="제1작업" sheetId="1" r:id="rId1"/>
    <sheet name="제2작업" sheetId="2" r:id="rId2"/>
    <sheet name="제3작업" sheetId="3" r:id="rId3"/>
    <sheet name="제4작업" sheetId="9" r:id="rId4"/>
  </sheets>
  <definedNames>
    <definedName name="_xlnm._FilterDatabase" localSheetId="1" hidden="1">제2작업!$B$2:$H$10</definedName>
    <definedName name="_xlnm.Criteria" localSheetId="1">제2작업!$B$14:$C$15</definedName>
    <definedName name="_xlnm.Extract" localSheetId="1">제2작업!$B$18:$F$18</definedName>
    <definedName name="봉사시간">제1작업!$F$5:$F$12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1" l="1"/>
  <c r="H15" i="3"/>
  <c r="H11" i="3"/>
  <c r="H6" i="3"/>
  <c r="H17" i="3" s="1"/>
  <c r="C16" i="3"/>
  <c r="C12" i="3"/>
  <c r="C7" i="3"/>
  <c r="H11" i="2"/>
  <c r="C18" i="3" l="1"/>
  <c r="J14" i="1"/>
  <c r="E14" i="1"/>
  <c r="E13" i="1"/>
  <c r="J13" i="1"/>
  <c r="I6" i="1"/>
  <c r="I7" i="1"/>
  <c r="I8" i="1"/>
  <c r="I9" i="1"/>
  <c r="I10" i="1"/>
  <c r="I11" i="1"/>
  <c r="I12" i="1"/>
  <c r="J5" i="1"/>
  <c r="J6" i="1"/>
  <c r="J7" i="1"/>
  <c r="J8" i="1"/>
  <c r="J9" i="1"/>
  <c r="J10" i="1"/>
  <c r="J11" i="1"/>
  <c r="J12" i="1"/>
</calcChain>
</file>

<file path=xl/sharedStrings.xml><?xml version="1.0" encoding="utf-8"?>
<sst xmlns="http://schemas.openxmlformats.org/spreadsheetml/2006/main" count="147" uniqueCount="46">
  <si>
    <t>전체 개수</t>
  </si>
  <si>
    <t>전체 평균</t>
  </si>
  <si>
    <t>모집코드</t>
  </si>
  <si>
    <t>봉사명</t>
  </si>
  <si>
    <t>활동주기</t>
  </si>
  <si>
    <t>봉사시간</t>
  </si>
  <si>
    <t>모집인원
(단위:명)</t>
  </si>
  <si>
    <t>봉사시작일</t>
  </si>
  <si>
    <t>순위</t>
  </si>
  <si>
    <t>주 1회</t>
    <phoneticPr fontId="2" type="noConversion"/>
  </si>
  <si>
    <t>주 2회</t>
    <phoneticPr fontId="2" type="noConversion"/>
  </si>
  <si>
    <t>월 1회</t>
    <phoneticPr fontId="2" type="noConversion"/>
  </si>
  <si>
    <t>CB-110</t>
    <phoneticPr fontId="2" type="noConversion"/>
  </si>
  <si>
    <t>BC-115</t>
    <phoneticPr fontId="2" type="noConversion"/>
  </si>
  <si>
    <t>BC-101</t>
    <phoneticPr fontId="2" type="noConversion"/>
  </si>
  <si>
    <t>JC-112</t>
    <phoneticPr fontId="2" type="noConversion"/>
  </si>
  <si>
    <t>BC-120</t>
    <phoneticPr fontId="2" type="noConversion"/>
  </si>
  <si>
    <t>CB-101</t>
    <phoneticPr fontId="2" type="noConversion"/>
  </si>
  <si>
    <t>BC-122</t>
    <phoneticPr fontId="2" type="noConversion"/>
  </si>
  <si>
    <t>JC-101</t>
    <phoneticPr fontId="2" type="noConversion"/>
  </si>
  <si>
    <t>구분</t>
    <phoneticPr fontId="2" type="noConversion"/>
  </si>
  <si>
    <t>문화봉사</t>
    <phoneticPr fontId="2" type="noConversion"/>
  </si>
  <si>
    <t>국악위문</t>
    <phoneticPr fontId="2" type="noConversion"/>
  </si>
  <si>
    <t>연극</t>
    <phoneticPr fontId="2" type="noConversion"/>
  </si>
  <si>
    <t>사물놀이</t>
    <phoneticPr fontId="2" type="noConversion"/>
  </si>
  <si>
    <t>의료봉사</t>
    <phoneticPr fontId="2" type="noConversion"/>
  </si>
  <si>
    <t>치과치료</t>
    <phoneticPr fontId="2" type="noConversion"/>
  </si>
  <si>
    <t>한방치료</t>
    <phoneticPr fontId="2" type="noConversion"/>
  </si>
  <si>
    <t>안과치료</t>
  </si>
  <si>
    <t>안과치료</t>
    <phoneticPr fontId="2" type="noConversion"/>
  </si>
  <si>
    <t>도배</t>
    <phoneticPr fontId="2" type="noConversion"/>
  </si>
  <si>
    <t>미용</t>
    <phoneticPr fontId="2" type="noConversion"/>
  </si>
  <si>
    <t>기술봉사</t>
    <phoneticPr fontId="2" type="noConversion"/>
  </si>
  <si>
    <t>신청인원
(단위:명)</t>
    <phoneticPr fontId="2" type="noConversion"/>
  </si>
  <si>
    <t>최저 봉사시간</t>
    <phoneticPr fontId="2" type="noConversion"/>
  </si>
  <si>
    <t>의료봉사 신청인원(단위:명) 합계</t>
    <phoneticPr fontId="2" type="noConversion"/>
  </si>
  <si>
    <t>&lt;&gt;월 1회</t>
    <phoneticPr fontId="2" type="noConversion"/>
  </si>
  <si>
    <t>&lt;=1000</t>
    <phoneticPr fontId="2" type="noConversion"/>
  </si>
  <si>
    <t>의료봉사 개수</t>
  </si>
  <si>
    <t>문화봉사 개수</t>
  </si>
  <si>
    <t>기술봉사 개수</t>
  </si>
  <si>
    <t>의료봉사 평균</t>
  </si>
  <si>
    <t>문화봉사 평균</t>
  </si>
  <si>
    <t>기술봉사 평균</t>
  </si>
  <si>
    <t>문화봉사 신청인원(단위:명) 평균</t>
    <phoneticPr fontId="2" type="noConversion"/>
  </si>
  <si>
    <t>의료봉사 모집인원(단위:명) 평균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</si>
</sst>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6" formatCode="#,##0&quot;원&quot;"/>
    <numFmt numFmtId="177" formatCode="#,##0&quot;시&quot;&quot;간&quot;"/>
    <numFmt numFmtId="178" formatCode="#,##0&quot;시간&quot;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b/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auto="1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6" xfId="0" applyFont="1" applyBorder="1" applyAlignment="1">
      <alignment horizontal="center" vertical="center"/>
    </xf>
    <xf numFmtId="41" fontId="3" fillId="0" borderId="9" xfId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176" fontId="3" fillId="0" borderId="0" xfId="0" applyNumberFormat="1" applyFo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41" fontId="3" fillId="0" borderId="0" xfId="0" applyNumberFormat="1" applyFont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3" fillId="0" borderId="1" xfId="1" applyNumberFormat="1" applyFont="1" applyBorder="1" applyAlignment="1">
      <alignment horizontal="center" vertical="center"/>
    </xf>
    <xf numFmtId="14" fontId="3" fillId="0" borderId="9" xfId="1" applyNumberFormat="1" applyFont="1" applyBorder="1" applyAlignment="1">
      <alignment horizontal="center" vertical="center"/>
    </xf>
    <xf numFmtId="41" fontId="3" fillId="0" borderId="10" xfId="1" applyFont="1" applyBorder="1" applyAlignment="1">
      <alignment horizontal="right" vertical="center"/>
    </xf>
    <xf numFmtId="41" fontId="3" fillId="0" borderId="1" xfId="1" applyFont="1" applyBorder="1" applyAlignment="1">
      <alignment vertical="center"/>
    </xf>
    <xf numFmtId="41" fontId="3" fillId="0" borderId="9" xfId="1" applyFont="1" applyBorder="1" applyAlignment="1">
      <alignment vertical="center"/>
    </xf>
    <xf numFmtId="0" fontId="3" fillId="0" borderId="2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1" fontId="3" fillId="0" borderId="2" xfId="1" applyFont="1" applyBorder="1" applyAlignment="1">
      <alignment vertical="center"/>
    </xf>
    <xf numFmtId="0" fontId="3" fillId="0" borderId="1" xfId="0" applyFont="1" applyBorder="1">
      <alignment vertical="center"/>
    </xf>
    <xf numFmtId="0" fontId="3" fillId="0" borderId="0" xfId="0" applyFont="1" applyAlignment="1">
      <alignment horizontal="center" vertical="center"/>
    </xf>
    <xf numFmtId="177" fontId="3" fillId="0" borderId="0" xfId="1" applyNumberFormat="1" applyFont="1" applyBorder="1" applyAlignment="1">
      <alignment vertical="center"/>
    </xf>
    <xf numFmtId="41" fontId="3" fillId="0" borderId="0" xfId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41" fontId="3" fillId="0" borderId="11" xfId="1" applyFont="1" applyBorder="1" applyAlignment="1">
      <alignment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1" fontId="3" fillId="0" borderId="4" xfId="1" applyFont="1" applyBorder="1" applyAlignment="1">
      <alignment horizontal="right" vertical="center"/>
    </xf>
    <xf numFmtId="41" fontId="3" fillId="0" borderId="4" xfId="1" applyFont="1" applyBorder="1" applyAlignment="1">
      <alignment vertical="center"/>
    </xf>
    <xf numFmtId="14" fontId="3" fillId="0" borderId="4" xfId="1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1" fontId="3" fillId="0" borderId="5" xfId="1" applyFont="1" applyBorder="1" applyAlignment="1">
      <alignment horizontal="right" vertical="center"/>
    </xf>
    <xf numFmtId="178" fontId="3" fillId="0" borderId="4" xfId="1" applyNumberFormat="1" applyFont="1" applyBorder="1" applyAlignment="1">
      <alignment vertical="center"/>
    </xf>
    <xf numFmtId="178" fontId="3" fillId="0" borderId="1" xfId="1" applyNumberFormat="1" applyFont="1" applyBorder="1" applyAlignment="1">
      <alignment vertical="center"/>
    </xf>
    <xf numFmtId="178" fontId="3" fillId="0" borderId="9" xfId="1" applyNumberFormat="1" applyFont="1" applyBorder="1" applyAlignment="1">
      <alignment vertical="center"/>
    </xf>
    <xf numFmtId="178" fontId="3" fillId="0" borderId="2" xfId="1" applyNumberFormat="1" applyFont="1" applyBorder="1" applyAlignment="1">
      <alignment vertical="center"/>
    </xf>
    <xf numFmtId="178" fontId="3" fillId="0" borderId="11" xfId="1" applyNumberFormat="1" applyFont="1" applyBorder="1" applyAlignment="1">
      <alignment vertical="center"/>
    </xf>
    <xf numFmtId="0" fontId="3" fillId="0" borderId="2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3"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sz="2000" b="1"/>
              <a:t>문화 및 기술봉사 신청인원 현황</a:t>
            </a:r>
          </a:p>
        </c:rich>
      </c:tx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제1작업!$F$4</c:f>
              <c:strCache>
                <c:ptCount val="1"/>
                <c:pt idx="0">
                  <c:v>봉사시간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3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CCD-4248-8A58-CB17C38D9D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(제1작업!$C$6:$C$9,제1작업!$C$12)</c:f>
              <c:strCache>
                <c:ptCount val="5"/>
                <c:pt idx="0">
                  <c:v>연극</c:v>
                </c:pt>
                <c:pt idx="1">
                  <c:v>사물놀이</c:v>
                </c:pt>
                <c:pt idx="2">
                  <c:v>미용</c:v>
                </c:pt>
                <c:pt idx="3">
                  <c:v>국악위문</c:v>
                </c:pt>
                <c:pt idx="4">
                  <c:v>도배</c:v>
                </c:pt>
              </c:strCache>
            </c:strRef>
          </c:cat>
          <c:val>
            <c:numRef>
              <c:f>(제1작업!$F$6:$F$9,제1작업!$F$12)</c:f>
              <c:numCache>
                <c:formatCode>#,##0"시간"</c:formatCode>
                <c:ptCount val="5"/>
                <c:pt idx="0">
                  <c:v>6</c:v>
                </c:pt>
                <c:pt idx="1">
                  <c:v>4</c:v>
                </c:pt>
                <c:pt idx="2">
                  <c:v>3</c:v>
                </c:pt>
                <c:pt idx="3">
                  <c:v>8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CD-4248-8A58-CB17C38D9D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3085727"/>
        <c:axId val="13077407"/>
      </c:barChart>
      <c:lineChart>
        <c:grouping val="standard"/>
        <c:varyColors val="0"/>
        <c:ser>
          <c:idx val="1"/>
          <c:order val="1"/>
          <c:tx>
            <c:v>신청인원(단위:명)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(제1작업!$C$6:$C$9,제1작업!$C$12)</c:f>
              <c:strCache>
                <c:ptCount val="5"/>
                <c:pt idx="0">
                  <c:v>연극</c:v>
                </c:pt>
                <c:pt idx="1">
                  <c:v>사물놀이</c:v>
                </c:pt>
                <c:pt idx="2">
                  <c:v>미용</c:v>
                </c:pt>
                <c:pt idx="3">
                  <c:v>국악위문</c:v>
                </c:pt>
                <c:pt idx="4">
                  <c:v>도배</c:v>
                </c:pt>
              </c:strCache>
            </c:strRef>
          </c:cat>
          <c:val>
            <c:numRef>
              <c:f>(제1작업!$H$6:$H$9,제1작업!$H$12)</c:f>
              <c:numCache>
                <c:formatCode>_(* #,##0_);_(* \(#,##0\);_(* "-"_);_(@_)</c:formatCode>
                <c:ptCount val="5"/>
                <c:pt idx="0">
                  <c:v>657</c:v>
                </c:pt>
                <c:pt idx="1">
                  <c:v>954</c:v>
                </c:pt>
                <c:pt idx="2">
                  <c:v>1450</c:v>
                </c:pt>
                <c:pt idx="3">
                  <c:v>1650</c:v>
                </c:pt>
                <c:pt idx="4">
                  <c:v>1289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CD-4248-8A58-CB17C38D9D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1302367"/>
        <c:axId val="1741299039"/>
      </c:lineChart>
      <c:catAx>
        <c:axId val="130857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3077407"/>
        <c:crosses val="autoZero"/>
        <c:auto val="1"/>
        <c:lblAlgn val="ctr"/>
        <c:lblOffset val="100"/>
        <c:noMultiLvlLbl val="0"/>
      </c:catAx>
      <c:valAx>
        <c:axId val="130774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#,##0&quot;시간&quot;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3085727"/>
        <c:crosses val="autoZero"/>
        <c:crossBetween val="between"/>
      </c:valAx>
      <c:valAx>
        <c:axId val="1741299039"/>
        <c:scaling>
          <c:orientation val="minMax"/>
        </c:scaling>
        <c:delete val="0"/>
        <c:axPos val="r"/>
        <c:numFmt formatCode="_(* #,##0_);_(* \(#,##0\);_(* &quot;-&quot;_);_(@_)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741302367"/>
        <c:crosses val="max"/>
        <c:crossBetween val="between"/>
        <c:majorUnit val="400"/>
      </c:valAx>
      <c:catAx>
        <c:axId val="1741302367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741299039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C7A8C17A-8079-4D58-99E3-B11D03C7389A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0</xdr:row>
      <xdr:rowOff>91440</xdr:rowOff>
    </xdr:from>
    <xdr:to>
      <xdr:col>6</xdr:col>
      <xdr:colOff>449580</xdr:colOff>
      <xdr:row>2</xdr:row>
      <xdr:rowOff>190500</xdr:rowOff>
    </xdr:to>
    <xdr:sp macro="" textlink="">
      <xdr:nvSpPr>
        <xdr:cNvPr id="2" name="사다리꼴 1">
          <a:extLst>
            <a:ext uri="{FF2B5EF4-FFF2-40B4-BE49-F238E27FC236}">
              <a16:creationId xmlns:a16="http://schemas.microsoft.com/office/drawing/2014/main" id="{002D5691-7CBC-6DDF-AD0F-4E2D9A09DB51}"/>
            </a:ext>
          </a:extLst>
        </xdr:cNvPr>
        <xdr:cNvSpPr/>
      </xdr:nvSpPr>
      <xdr:spPr>
        <a:xfrm>
          <a:off x="140970" y="91440"/>
          <a:ext cx="5200650" cy="723900"/>
        </a:xfrm>
        <a:prstGeom prst="trapezoid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자원봉사자 모집 및 신청 현황</a:t>
          </a:r>
        </a:p>
      </xdr:txBody>
    </xdr:sp>
    <xdr:clientData/>
  </xdr:twoCellAnchor>
  <xdr:twoCellAnchor>
    <xdr:from>
      <xdr:col>7</xdr:col>
      <xdr:colOff>0</xdr:colOff>
      <xdr:row>0</xdr:row>
      <xdr:rowOff>83821</xdr:rowOff>
    </xdr:from>
    <xdr:to>
      <xdr:col>10</xdr:col>
      <xdr:colOff>0</xdr:colOff>
      <xdr:row>2</xdr:row>
      <xdr:rowOff>182881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F716B6D5-6355-4DCF-82E2-AA1507560F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699760" y="83821"/>
          <a:ext cx="2727960" cy="723900"/>
        </a:xfrm>
        <a:prstGeom prst="rect">
          <a:avLst/>
        </a:prstGeom>
        <a:solidFill>
          <a:srgbClr val="FFFFFF"/>
        </a:solidFill>
        <a:ln w="9525"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13FCF02C-E824-4E73-AA25-B29279C0626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0.44761</cdr:x>
      <cdr:y>0.11963</cdr:y>
    </cdr:from>
    <cdr:to>
      <cdr:x>0.58267</cdr:x>
      <cdr:y>0.22154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72D58FC9-7610-4BA2-9B09-AD65EFA58A2D}"/>
            </a:ext>
          </a:extLst>
        </cdr:cNvPr>
        <cdr:cNvSpPr/>
      </cdr:nvSpPr>
      <cdr:spPr>
        <a:xfrm xmlns:a="http://schemas.openxmlformats.org/drawingml/2006/main">
          <a:off x="4159623" y="726142"/>
          <a:ext cx="1255059" cy="618564"/>
        </a:xfrm>
        <a:prstGeom xmlns:a="http://schemas.openxmlformats.org/drawingml/2006/main" prst="wedgeRoundRectCallout">
          <a:avLst>
            <a:gd name="adj1" fmla="val 76310"/>
            <a:gd name="adj2" fmla="val -14031"/>
            <a:gd name="adj3" fmla="val 16667"/>
          </a:avLst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anchor="ctr"/>
        <a:lstStyle xmlns:a="http://schemas.openxmlformats.org/drawingml/2006/main"/>
        <a:p xmlns:a="http://schemas.openxmlformats.org/drawingml/2006/main">
          <a:pPr algn="ctr"/>
          <a:r>
            <a:rPr lang="ko-KR" altLang="en-US">
              <a:solidFill>
                <a:sysClr val="windowText" lastClr="000000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최다 봉사시간</a:t>
          </a:r>
          <a:endParaRPr lang="ko-KR">
            <a:solidFill>
              <a:sysClr val="windowText" lastClr="000000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테마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144A6-C306-4344-8BC3-1CD845701770}">
  <dimension ref="B1:M26"/>
  <sheetViews>
    <sheetView tabSelected="1" zoomScaleNormal="100" workbookViewId="0">
      <selection activeCell="C18" sqref="C18"/>
    </sheetView>
  </sheetViews>
  <sheetFormatPr defaultColWidth="8.75" defaultRowHeight="16.5" x14ac:dyDescent="0.3"/>
  <cols>
    <col min="1" max="1" width="1.625" style="1" customWidth="1"/>
    <col min="2" max="2" width="10.125" style="1" customWidth="1"/>
    <col min="3" max="3" width="12.25" style="1" customWidth="1"/>
    <col min="4" max="4" width="12" style="1" customWidth="1"/>
    <col min="5" max="5" width="11.125" style="1" customWidth="1"/>
    <col min="6" max="7" width="10.625" style="1" customWidth="1"/>
    <col min="8" max="10" width="12.625" style="1" customWidth="1"/>
    <col min="11" max="11" width="10.75" customWidth="1"/>
    <col min="12" max="16384" width="8.75" style="1"/>
  </cols>
  <sheetData>
    <row r="1" spans="2:10" ht="24.6" customHeight="1" x14ac:dyDescent="0.3"/>
    <row r="2" spans="2:10" ht="24.6" customHeight="1" x14ac:dyDescent="0.3"/>
    <row r="3" spans="2:10" ht="24.6" customHeight="1" thickBot="1" x14ac:dyDescent="0.35"/>
    <row r="4" spans="2:10" ht="27.75" thickBot="1" x14ac:dyDescent="0.35">
      <c r="B4" s="33" t="s">
        <v>2</v>
      </c>
      <c r="C4" s="34" t="s">
        <v>3</v>
      </c>
      <c r="D4" s="34" t="s">
        <v>20</v>
      </c>
      <c r="E4" s="34" t="s">
        <v>4</v>
      </c>
      <c r="F4" s="35" t="s">
        <v>5</v>
      </c>
      <c r="G4" s="35" t="s">
        <v>6</v>
      </c>
      <c r="H4" s="35" t="s">
        <v>33</v>
      </c>
      <c r="I4" s="34" t="s">
        <v>7</v>
      </c>
      <c r="J4" s="36" t="s">
        <v>8</v>
      </c>
    </row>
    <row r="5" spans="2:10" x14ac:dyDescent="0.3">
      <c r="B5" s="37" t="s">
        <v>12</v>
      </c>
      <c r="C5" s="38" t="s">
        <v>29</v>
      </c>
      <c r="D5" s="38" t="s">
        <v>25</v>
      </c>
      <c r="E5" s="38" t="s">
        <v>11</v>
      </c>
      <c r="F5" s="44">
        <v>8</v>
      </c>
      <c r="G5" s="40">
        <v>1300</v>
      </c>
      <c r="H5" s="40">
        <v>1783</v>
      </c>
      <c r="I5" s="41">
        <f>DATE(2024,4,RIGHT(B5,2))</f>
        <v>45392</v>
      </c>
      <c r="J5" s="42" t="str">
        <f t="shared" ref="J5:J12" si="0">_xlfn.RANK.EQ(H5,$H$5:$H$12)&amp;"위"</f>
        <v>1위</v>
      </c>
    </row>
    <row r="6" spans="2:10" x14ac:dyDescent="0.3">
      <c r="B6" s="2" t="s">
        <v>13</v>
      </c>
      <c r="C6" s="16" t="s">
        <v>23</v>
      </c>
      <c r="D6" s="16" t="s">
        <v>21</v>
      </c>
      <c r="E6" s="16" t="s">
        <v>11</v>
      </c>
      <c r="F6" s="45">
        <v>6</v>
      </c>
      <c r="G6" s="20">
        <v>750</v>
      </c>
      <c r="H6" s="20">
        <v>657</v>
      </c>
      <c r="I6" s="17">
        <f t="shared" ref="I6:I12" si="1">DATE(2024,4,RIGHT(B6,2))</f>
        <v>45397</v>
      </c>
      <c r="J6" s="5" t="str">
        <f t="shared" si="0"/>
        <v>7위</v>
      </c>
    </row>
    <row r="7" spans="2:10" x14ac:dyDescent="0.3">
      <c r="B7" s="2" t="s">
        <v>14</v>
      </c>
      <c r="C7" s="16" t="s">
        <v>24</v>
      </c>
      <c r="D7" s="16" t="s">
        <v>21</v>
      </c>
      <c r="E7" s="16" t="s">
        <v>9</v>
      </c>
      <c r="F7" s="45">
        <v>4</v>
      </c>
      <c r="G7" s="20">
        <v>1800</v>
      </c>
      <c r="H7" s="20">
        <v>954</v>
      </c>
      <c r="I7" s="17">
        <f t="shared" si="1"/>
        <v>45383</v>
      </c>
      <c r="J7" s="5" t="str">
        <f t="shared" si="0"/>
        <v>6위</v>
      </c>
    </row>
    <row r="8" spans="2:10" x14ac:dyDescent="0.3">
      <c r="B8" s="2" t="s">
        <v>15</v>
      </c>
      <c r="C8" s="16" t="s">
        <v>31</v>
      </c>
      <c r="D8" s="16" t="s">
        <v>32</v>
      </c>
      <c r="E8" s="16" t="s">
        <v>10</v>
      </c>
      <c r="F8" s="45">
        <v>3</v>
      </c>
      <c r="G8" s="20">
        <v>1230</v>
      </c>
      <c r="H8" s="20">
        <v>1450</v>
      </c>
      <c r="I8" s="17">
        <f t="shared" si="1"/>
        <v>45394</v>
      </c>
      <c r="J8" s="5" t="str">
        <f t="shared" si="0"/>
        <v>3위</v>
      </c>
    </row>
    <row r="9" spans="2:10" x14ac:dyDescent="0.3">
      <c r="B9" s="2" t="s">
        <v>16</v>
      </c>
      <c r="C9" s="16" t="s">
        <v>22</v>
      </c>
      <c r="D9" s="16" t="s">
        <v>21</v>
      </c>
      <c r="E9" s="16" t="s">
        <v>11</v>
      </c>
      <c r="F9" s="45">
        <v>8</v>
      </c>
      <c r="G9" s="20">
        <v>1500</v>
      </c>
      <c r="H9" s="20">
        <v>1650</v>
      </c>
      <c r="I9" s="17">
        <f t="shared" si="1"/>
        <v>45402</v>
      </c>
      <c r="J9" s="5" t="str">
        <f t="shared" si="0"/>
        <v>2위</v>
      </c>
    </row>
    <row r="10" spans="2:10" x14ac:dyDescent="0.3">
      <c r="B10" s="2" t="s">
        <v>17</v>
      </c>
      <c r="C10" s="16" t="s">
        <v>26</v>
      </c>
      <c r="D10" s="16" t="s">
        <v>25</v>
      </c>
      <c r="E10" s="16" t="s">
        <v>10</v>
      </c>
      <c r="F10" s="45">
        <v>8</v>
      </c>
      <c r="G10" s="20">
        <v>1120</v>
      </c>
      <c r="H10" s="20">
        <v>1350</v>
      </c>
      <c r="I10" s="17">
        <f t="shared" si="1"/>
        <v>45383</v>
      </c>
      <c r="J10" s="5" t="str">
        <f t="shared" si="0"/>
        <v>4위</v>
      </c>
    </row>
    <row r="11" spans="2:10" x14ac:dyDescent="0.3">
      <c r="B11" s="2" t="s">
        <v>18</v>
      </c>
      <c r="C11" s="16" t="s">
        <v>27</v>
      </c>
      <c r="D11" s="16" t="s">
        <v>25</v>
      </c>
      <c r="E11" s="16" t="s">
        <v>9</v>
      </c>
      <c r="F11" s="45">
        <v>7</v>
      </c>
      <c r="G11" s="20">
        <v>500</v>
      </c>
      <c r="H11" s="20">
        <v>389</v>
      </c>
      <c r="I11" s="17">
        <f t="shared" si="1"/>
        <v>45404</v>
      </c>
      <c r="J11" s="5" t="str">
        <f t="shared" si="0"/>
        <v>8위</v>
      </c>
    </row>
    <row r="12" spans="2:10" ht="17.25" thickBot="1" x14ac:dyDescent="0.35">
      <c r="B12" s="14" t="s">
        <v>19</v>
      </c>
      <c r="C12" s="15" t="s">
        <v>30</v>
      </c>
      <c r="D12" s="15" t="s">
        <v>32</v>
      </c>
      <c r="E12" s="15" t="s">
        <v>10</v>
      </c>
      <c r="F12" s="46">
        <v>5</v>
      </c>
      <c r="G12" s="21">
        <v>1500</v>
      </c>
      <c r="H12" s="21">
        <v>1289</v>
      </c>
      <c r="I12" s="18">
        <f t="shared" si="1"/>
        <v>45383</v>
      </c>
      <c r="J12" s="6" t="str">
        <f t="shared" si="0"/>
        <v>5위</v>
      </c>
    </row>
    <row r="13" spans="2:10" ht="17.649999999999999" customHeight="1" x14ac:dyDescent="0.3">
      <c r="B13" s="49" t="s">
        <v>44</v>
      </c>
      <c r="C13" s="50"/>
      <c r="D13" s="51"/>
      <c r="E13" s="39">
        <f>SUMIF(D5:D12,"문화봉사",H5:H12)/COUNTIF(D5:D12,"문화봉사")</f>
        <v>1087</v>
      </c>
      <c r="F13" s="52"/>
      <c r="G13" s="54" t="s">
        <v>34</v>
      </c>
      <c r="H13" s="50"/>
      <c r="I13" s="51"/>
      <c r="J13" s="43">
        <f>MIN(봉사시간)</f>
        <v>3</v>
      </c>
    </row>
    <row r="14" spans="2:10" ht="27.75" thickBot="1" x14ac:dyDescent="0.35">
      <c r="B14" s="55" t="s">
        <v>35</v>
      </c>
      <c r="C14" s="56"/>
      <c r="D14" s="57"/>
      <c r="E14" s="3">
        <f>DSUM(B4:H12,7,D4:D5)</f>
        <v>3522</v>
      </c>
      <c r="F14" s="53"/>
      <c r="G14" s="7" t="s">
        <v>3</v>
      </c>
      <c r="H14" s="15" t="s">
        <v>28</v>
      </c>
      <c r="I14" s="8" t="s">
        <v>33</v>
      </c>
      <c r="J14" s="19">
        <f>VLOOKUP(H14,C5:H12,6,0)</f>
        <v>1783</v>
      </c>
    </row>
    <row r="16" spans="2:10" x14ac:dyDescent="0.3">
      <c r="E16" s="9"/>
    </row>
    <row r="17" spans="6:13" x14ac:dyDescent="0.3">
      <c r="F17" s="13"/>
    </row>
    <row r="22" spans="6:13" x14ac:dyDescent="0.3">
      <c r="M22" s="13"/>
    </row>
    <row r="26" spans="6:13" ht="39.6" customHeight="1" x14ac:dyDescent="0.3"/>
  </sheetData>
  <mergeCells count="4">
    <mergeCell ref="B13:D13"/>
    <mergeCell ref="B14:D14"/>
    <mergeCell ref="G13:I13"/>
    <mergeCell ref="F13:F14"/>
  </mergeCells>
  <phoneticPr fontId="2" type="noConversion"/>
  <conditionalFormatting sqref="B5:J12">
    <cfRule type="expression" dxfId="2" priority="1">
      <formula>$F5&lt;=5</formula>
    </cfRule>
  </conditionalFormatting>
  <dataValidations count="1">
    <dataValidation type="list" allowBlank="1" showInputMessage="1" showErrorMessage="1" sqref="H14" xr:uid="{DA7844EC-83AB-4A19-8B3F-6E9F25EC7F92}">
      <formula1>$C$5:$C$12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4D7E1-A6FC-4AE7-B03A-90E392E94121}">
  <dimension ref="B1:H20"/>
  <sheetViews>
    <sheetView workbookViewId="0">
      <selection activeCell="G34" sqref="G34"/>
    </sheetView>
  </sheetViews>
  <sheetFormatPr defaultColWidth="8.75" defaultRowHeight="13.5" x14ac:dyDescent="0.3"/>
  <cols>
    <col min="1" max="1" width="1.625" style="1" customWidth="1"/>
    <col min="2" max="2" width="10.125" style="1" customWidth="1"/>
    <col min="3" max="3" width="12.25" style="1" customWidth="1"/>
    <col min="4" max="4" width="12" style="1" customWidth="1"/>
    <col min="5" max="5" width="11.125" style="1" customWidth="1"/>
    <col min="6" max="7" width="10.625" style="1" customWidth="1"/>
    <col min="8" max="8" width="12.625" style="1" customWidth="1"/>
    <col min="9" max="16384" width="8.75" style="1"/>
  </cols>
  <sheetData>
    <row r="1" spans="2:8" ht="14.25" thickBot="1" x14ac:dyDescent="0.35"/>
    <row r="2" spans="2:8" ht="27" x14ac:dyDescent="0.3">
      <c r="B2" s="10" t="s">
        <v>2</v>
      </c>
      <c r="C2" s="11" t="s">
        <v>3</v>
      </c>
      <c r="D2" s="11" t="s">
        <v>20</v>
      </c>
      <c r="E2" s="11" t="s">
        <v>4</v>
      </c>
      <c r="F2" s="12" t="s">
        <v>5</v>
      </c>
      <c r="G2" s="12" t="s">
        <v>6</v>
      </c>
      <c r="H2" s="12" t="s">
        <v>33</v>
      </c>
    </row>
    <row r="3" spans="2:8" x14ac:dyDescent="0.3">
      <c r="B3" s="2" t="s">
        <v>12</v>
      </c>
      <c r="C3" s="16" t="s">
        <v>29</v>
      </c>
      <c r="D3" s="16" t="s">
        <v>25</v>
      </c>
      <c r="E3" s="16" t="s">
        <v>11</v>
      </c>
      <c r="F3" s="45">
        <v>8</v>
      </c>
      <c r="G3" s="20">
        <v>1320.0000000000002</v>
      </c>
      <c r="H3" s="20">
        <v>1783</v>
      </c>
    </row>
    <row r="4" spans="2:8" x14ac:dyDescent="0.3">
      <c r="B4" s="2" t="s">
        <v>13</v>
      </c>
      <c r="C4" s="16" t="s">
        <v>23</v>
      </c>
      <c r="D4" s="16" t="s">
        <v>21</v>
      </c>
      <c r="E4" s="16" t="s">
        <v>11</v>
      </c>
      <c r="F4" s="45">
        <v>6</v>
      </c>
      <c r="G4" s="20">
        <v>750</v>
      </c>
      <c r="H4" s="20">
        <v>657</v>
      </c>
    </row>
    <row r="5" spans="2:8" x14ac:dyDescent="0.3">
      <c r="B5" s="2" t="s">
        <v>14</v>
      </c>
      <c r="C5" s="16" t="s">
        <v>24</v>
      </c>
      <c r="D5" s="16" t="s">
        <v>21</v>
      </c>
      <c r="E5" s="16" t="s">
        <v>9</v>
      </c>
      <c r="F5" s="45">
        <v>4</v>
      </c>
      <c r="G5" s="20">
        <v>1800</v>
      </c>
      <c r="H5" s="20">
        <v>954</v>
      </c>
    </row>
    <row r="6" spans="2:8" x14ac:dyDescent="0.3">
      <c r="B6" s="2" t="s">
        <v>15</v>
      </c>
      <c r="C6" s="16" t="s">
        <v>31</v>
      </c>
      <c r="D6" s="16" t="s">
        <v>32</v>
      </c>
      <c r="E6" s="16" t="s">
        <v>10</v>
      </c>
      <c r="F6" s="45">
        <v>3</v>
      </c>
      <c r="G6" s="20">
        <v>1230</v>
      </c>
      <c r="H6" s="20">
        <v>1450</v>
      </c>
    </row>
    <row r="7" spans="2:8" x14ac:dyDescent="0.3">
      <c r="B7" s="2" t="s">
        <v>16</v>
      </c>
      <c r="C7" s="16" t="s">
        <v>22</v>
      </c>
      <c r="D7" s="16" t="s">
        <v>21</v>
      </c>
      <c r="E7" s="16" t="s">
        <v>11</v>
      </c>
      <c r="F7" s="45">
        <v>8</v>
      </c>
      <c r="G7" s="20">
        <v>1500</v>
      </c>
      <c r="H7" s="20">
        <v>1650</v>
      </c>
    </row>
    <row r="8" spans="2:8" x14ac:dyDescent="0.3">
      <c r="B8" s="2" t="s">
        <v>17</v>
      </c>
      <c r="C8" s="16" t="s">
        <v>26</v>
      </c>
      <c r="D8" s="16" t="s">
        <v>25</v>
      </c>
      <c r="E8" s="16" t="s">
        <v>10</v>
      </c>
      <c r="F8" s="45">
        <v>8</v>
      </c>
      <c r="G8" s="20">
        <v>1120</v>
      </c>
      <c r="H8" s="20">
        <v>1350</v>
      </c>
    </row>
    <row r="9" spans="2:8" x14ac:dyDescent="0.3">
      <c r="B9" s="2" t="s">
        <v>18</v>
      </c>
      <c r="C9" s="16" t="s">
        <v>27</v>
      </c>
      <c r="D9" s="16" t="s">
        <v>25</v>
      </c>
      <c r="E9" s="16" t="s">
        <v>9</v>
      </c>
      <c r="F9" s="45">
        <v>7</v>
      </c>
      <c r="G9" s="20">
        <v>500</v>
      </c>
      <c r="H9" s="20">
        <v>389</v>
      </c>
    </row>
    <row r="10" spans="2:8" x14ac:dyDescent="0.3">
      <c r="B10" s="22" t="s">
        <v>19</v>
      </c>
      <c r="C10" s="23" t="s">
        <v>30</v>
      </c>
      <c r="D10" s="23" t="s">
        <v>32</v>
      </c>
      <c r="E10" s="23" t="s">
        <v>10</v>
      </c>
      <c r="F10" s="47">
        <v>5</v>
      </c>
      <c r="G10" s="24">
        <v>1500</v>
      </c>
      <c r="H10" s="24">
        <v>1289</v>
      </c>
    </row>
    <row r="11" spans="2:8" x14ac:dyDescent="0.3">
      <c r="B11" s="58" t="s">
        <v>45</v>
      </c>
      <c r="C11" s="58"/>
      <c r="D11" s="58"/>
      <c r="E11" s="58"/>
      <c r="F11" s="58"/>
      <c r="G11" s="58"/>
      <c r="H11" s="25">
        <f>DAVERAGE(B2:H10,6,D2:D3)</f>
        <v>980</v>
      </c>
    </row>
    <row r="13" spans="2:8" ht="14.25" thickBot="1" x14ac:dyDescent="0.35"/>
    <row r="14" spans="2:8" ht="27" x14ac:dyDescent="0.3">
      <c r="B14" s="11" t="s">
        <v>4</v>
      </c>
      <c r="C14" s="12" t="s">
        <v>33</v>
      </c>
    </row>
    <row r="15" spans="2:8" x14ac:dyDescent="0.3">
      <c r="B15" s="1" t="s">
        <v>36</v>
      </c>
      <c r="C15" s="1" t="s">
        <v>37</v>
      </c>
    </row>
    <row r="17" spans="2:6" ht="14.25" thickBot="1" x14ac:dyDescent="0.35"/>
    <row r="18" spans="2:6" ht="27" x14ac:dyDescent="0.3">
      <c r="B18" s="10" t="s">
        <v>2</v>
      </c>
      <c r="C18" s="11" t="s">
        <v>3</v>
      </c>
      <c r="D18" s="12" t="s">
        <v>5</v>
      </c>
      <c r="E18" s="12" t="s">
        <v>6</v>
      </c>
      <c r="F18" s="12" t="s">
        <v>33</v>
      </c>
    </row>
    <row r="19" spans="2:6" x14ac:dyDescent="0.3">
      <c r="B19" s="2" t="s">
        <v>14</v>
      </c>
      <c r="C19" s="16" t="s">
        <v>24</v>
      </c>
      <c r="D19" s="45">
        <v>4</v>
      </c>
      <c r="E19" s="20">
        <v>1800</v>
      </c>
      <c r="F19" s="20">
        <v>954</v>
      </c>
    </row>
    <row r="20" spans="2:6" x14ac:dyDescent="0.3">
      <c r="B20" s="2" t="s">
        <v>18</v>
      </c>
      <c r="C20" s="16" t="s">
        <v>27</v>
      </c>
      <c r="D20" s="45">
        <v>7</v>
      </c>
      <c r="E20" s="20">
        <v>500</v>
      </c>
      <c r="F20" s="20">
        <v>389</v>
      </c>
    </row>
  </sheetData>
  <mergeCells count="1">
    <mergeCell ref="B11:G11"/>
  </mergeCells>
  <phoneticPr fontId="2" type="noConversion"/>
  <conditionalFormatting sqref="B3:H10">
    <cfRule type="expression" dxfId="1" priority="1">
      <formula>$F3&lt;=5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79EF8-55BF-4225-A82B-2B38B608814A}">
  <dimension ref="B1:H18"/>
  <sheetViews>
    <sheetView workbookViewId="0">
      <selection activeCell="K13" sqref="K13"/>
    </sheetView>
  </sheetViews>
  <sheetFormatPr defaultColWidth="8.75" defaultRowHeight="13.5" x14ac:dyDescent="0.3"/>
  <cols>
    <col min="1" max="1" width="1.625" style="1" customWidth="1"/>
    <col min="2" max="2" width="10.125" style="1" customWidth="1"/>
    <col min="3" max="3" width="12.25" style="1" customWidth="1"/>
    <col min="4" max="4" width="13.75" style="1" bestFit="1" customWidth="1"/>
    <col min="5" max="5" width="11.125" style="1" customWidth="1"/>
    <col min="6" max="7" width="10.625" style="1" customWidth="1"/>
    <col min="8" max="8" width="12.625" style="1" customWidth="1"/>
    <col min="9" max="16384" width="8.75" style="1"/>
  </cols>
  <sheetData>
    <row r="1" spans="2:8" ht="14.25" thickBot="1" x14ac:dyDescent="0.35"/>
    <row r="2" spans="2:8" ht="27.75" thickBot="1" x14ac:dyDescent="0.35">
      <c r="B2" s="33" t="s">
        <v>2</v>
      </c>
      <c r="C2" s="34" t="s">
        <v>3</v>
      </c>
      <c r="D2" s="34" t="s">
        <v>20</v>
      </c>
      <c r="E2" s="34" t="s">
        <v>4</v>
      </c>
      <c r="F2" s="35" t="s">
        <v>5</v>
      </c>
      <c r="G2" s="35" t="s">
        <v>6</v>
      </c>
      <c r="H2" s="35" t="s">
        <v>33</v>
      </c>
    </row>
    <row r="3" spans="2:8" x14ac:dyDescent="0.3">
      <c r="B3" s="30" t="s">
        <v>12</v>
      </c>
      <c r="C3" s="31" t="s">
        <v>29</v>
      </c>
      <c r="D3" s="31" t="s">
        <v>25</v>
      </c>
      <c r="E3" s="31" t="s">
        <v>11</v>
      </c>
      <c r="F3" s="48">
        <v>8</v>
      </c>
      <c r="G3" s="32">
        <v>1300</v>
      </c>
      <c r="H3" s="32">
        <v>1783</v>
      </c>
    </row>
    <row r="4" spans="2:8" x14ac:dyDescent="0.3">
      <c r="B4" s="2" t="s">
        <v>17</v>
      </c>
      <c r="C4" s="16" t="s">
        <v>26</v>
      </c>
      <c r="D4" s="16" t="s">
        <v>25</v>
      </c>
      <c r="E4" s="16" t="s">
        <v>10</v>
      </c>
      <c r="F4" s="45">
        <v>8</v>
      </c>
      <c r="G4" s="20">
        <v>1120</v>
      </c>
      <c r="H4" s="20">
        <v>1350</v>
      </c>
    </row>
    <row r="5" spans="2:8" x14ac:dyDescent="0.3">
      <c r="B5" s="2" t="s">
        <v>18</v>
      </c>
      <c r="C5" s="16" t="s">
        <v>27</v>
      </c>
      <c r="D5" s="16" t="s">
        <v>25</v>
      </c>
      <c r="E5" s="16" t="s">
        <v>9</v>
      </c>
      <c r="F5" s="45">
        <v>7</v>
      </c>
      <c r="G5" s="20">
        <v>500</v>
      </c>
      <c r="H5" s="20">
        <v>389</v>
      </c>
    </row>
    <row r="6" spans="2:8" x14ac:dyDescent="0.3">
      <c r="B6" s="2"/>
      <c r="C6" s="16"/>
      <c r="D6" s="4" t="s">
        <v>41</v>
      </c>
      <c r="E6" s="16"/>
      <c r="F6" s="45"/>
      <c r="G6" s="20"/>
      <c r="H6" s="20">
        <f>SUBTOTAL(1,H3:H5)</f>
        <v>1174</v>
      </c>
    </row>
    <row r="7" spans="2:8" x14ac:dyDescent="0.3">
      <c r="B7" s="2"/>
      <c r="C7" s="16">
        <f>SUBTOTAL(3,C3:C5)</f>
        <v>3</v>
      </c>
      <c r="D7" s="4" t="s">
        <v>38</v>
      </c>
      <c r="E7" s="16"/>
      <c r="F7" s="45"/>
      <c r="G7" s="20"/>
      <c r="H7" s="20"/>
    </row>
    <row r="8" spans="2:8" x14ac:dyDescent="0.3">
      <c r="B8" s="2" t="s">
        <v>13</v>
      </c>
      <c r="C8" s="16" t="s">
        <v>23</v>
      </c>
      <c r="D8" s="16" t="s">
        <v>21</v>
      </c>
      <c r="E8" s="16" t="s">
        <v>11</v>
      </c>
      <c r="F8" s="45">
        <v>6</v>
      </c>
      <c r="G8" s="20">
        <v>750</v>
      </c>
      <c r="H8" s="20">
        <v>657</v>
      </c>
    </row>
    <row r="9" spans="2:8" x14ac:dyDescent="0.3">
      <c r="B9" s="2" t="s">
        <v>14</v>
      </c>
      <c r="C9" s="16" t="s">
        <v>24</v>
      </c>
      <c r="D9" s="16" t="s">
        <v>21</v>
      </c>
      <c r="E9" s="16" t="s">
        <v>9</v>
      </c>
      <c r="F9" s="45">
        <v>4</v>
      </c>
      <c r="G9" s="20">
        <v>1800</v>
      </c>
      <c r="H9" s="20">
        <v>954</v>
      </c>
    </row>
    <row r="10" spans="2:8" x14ac:dyDescent="0.3">
      <c r="B10" s="2" t="s">
        <v>16</v>
      </c>
      <c r="C10" s="16" t="s">
        <v>22</v>
      </c>
      <c r="D10" s="16" t="s">
        <v>21</v>
      </c>
      <c r="E10" s="16" t="s">
        <v>11</v>
      </c>
      <c r="F10" s="45">
        <v>8</v>
      </c>
      <c r="G10" s="20">
        <v>1500</v>
      </c>
      <c r="H10" s="20">
        <v>1650</v>
      </c>
    </row>
    <row r="11" spans="2:8" x14ac:dyDescent="0.3">
      <c r="B11" s="2"/>
      <c r="C11" s="16"/>
      <c r="D11" s="4" t="s">
        <v>42</v>
      </c>
      <c r="E11" s="16"/>
      <c r="F11" s="45"/>
      <c r="G11" s="20"/>
      <c r="H11" s="20">
        <f>SUBTOTAL(1,H8:H10)</f>
        <v>1087</v>
      </c>
    </row>
    <row r="12" spans="2:8" x14ac:dyDescent="0.3">
      <c r="B12" s="2"/>
      <c r="C12" s="16">
        <f>SUBTOTAL(3,C8:C10)</f>
        <v>3</v>
      </c>
      <c r="D12" s="4" t="s">
        <v>39</v>
      </c>
      <c r="E12" s="16"/>
      <c r="F12" s="45"/>
      <c r="G12" s="20"/>
      <c r="H12" s="20"/>
    </row>
    <row r="13" spans="2:8" x14ac:dyDescent="0.3">
      <c r="B13" s="2" t="s">
        <v>15</v>
      </c>
      <c r="C13" s="16" t="s">
        <v>31</v>
      </c>
      <c r="D13" s="16" t="s">
        <v>32</v>
      </c>
      <c r="E13" s="16" t="s">
        <v>10</v>
      </c>
      <c r="F13" s="45">
        <v>3</v>
      </c>
      <c r="G13" s="20">
        <v>1230</v>
      </c>
      <c r="H13" s="20">
        <v>1450</v>
      </c>
    </row>
    <row r="14" spans="2:8" ht="14.25" thickBot="1" x14ac:dyDescent="0.35">
      <c r="B14" s="14" t="s">
        <v>19</v>
      </c>
      <c r="C14" s="15" t="s">
        <v>30</v>
      </c>
      <c r="D14" s="15" t="s">
        <v>32</v>
      </c>
      <c r="E14" s="15" t="s">
        <v>10</v>
      </c>
      <c r="F14" s="46">
        <v>5</v>
      </c>
      <c r="G14" s="21">
        <v>1500</v>
      </c>
      <c r="H14" s="21">
        <v>1289</v>
      </c>
    </row>
    <row r="15" spans="2:8" x14ac:dyDescent="0.3">
      <c r="B15" s="26"/>
      <c r="C15" s="26"/>
      <c r="D15" s="29" t="s">
        <v>43</v>
      </c>
      <c r="E15" s="26"/>
      <c r="F15" s="27"/>
      <c r="G15" s="28"/>
      <c r="H15" s="28">
        <f>SUBTOTAL(1,H13:H14)</f>
        <v>1369.5</v>
      </c>
    </row>
    <row r="16" spans="2:8" x14ac:dyDescent="0.3">
      <c r="B16" s="26"/>
      <c r="C16" s="26">
        <f>SUBTOTAL(3,C13:C14)</f>
        <v>2</v>
      </c>
      <c r="D16" s="29" t="s">
        <v>40</v>
      </c>
      <c r="E16" s="26"/>
      <c r="F16" s="27"/>
      <c r="G16" s="28"/>
      <c r="H16" s="28"/>
    </row>
    <row r="17" spans="2:8" x14ac:dyDescent="0.3">
      <c r="B17" s="26"/>
      <c r="C17" s="26"/>
      <c r="D17" s="29" t="s">
        <v>1</v>
      </c>
      <c r="E17" s="26"/>
      <c r="F17" s="27"/>
      <c r="G17" s="28"/>
      <c r="H17" s="28">
        <f>SUBTOTAL(1,H3:H14)</f>
        <v>1190.25</v>
      </c>
    </row>
    <row r="18" spans="2:8" x14ac:dyDescent="0.3">
      <c r="B18" s="26"/>
      <c r="C18" s="26">
        <f>SUBTOTAL(3,C3:C14)</f>
        <v>8</v>
      </c>
      <c r="D18" s="29" t="s">
        <v>0</v>
      </c>
      <c r="E18" s="26"/>
      <c r="F18" s="27"/>
      <c r="G18" s="28"/>
      <c r="H18" s="28"/>
    </row>
  </sheetData>
  <sortState xmlns:xlrd2="http://schemas.microsoft.com/office/spreadsheetml/2017/richdata2" ref="B3:H14">
    <sortCondition descending="1" ref="D3:D14"/>
  </sortState>
  <phoneticPr fontId="2" type="noConversion"/>
  <conditionalFormatting sqref="B3:H18">
    <cfRule type="expression" dxfId="0" priority="1">
      <formula>$F3&lt;=5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봉사시간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유가희</cp:lastModifiedBy>
  <dcterms:created xsi:type="dcterms:W3CDTF">2023-07-20T01:12:47Z</dcterms:created>
  <dcterms:modified xsi:type="dcterms:W3CDTF">2024-03-10T13:22:49Z</dcterms:modified>
</cp:coreProperties>
</file>